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SEPTEMBRIE 2025\ALOCARE\site\"/>
    </mc:Choice>
  </mc:AlternateContent>
  <xr:revisionPtr revIDLastSave="0" documentId="13_ncr:1_{BE62142F-E3B8-4B18-B6F5-2AC9F121D21C}" xr6:coauthVersionLast="36" xr6:coauthVersionMax="36" xr10:uidLastSave="{00000000-0000-0000-0000-000000000000}"/>
  <bookViews>
    <workbookView xWindow="0" yWindow="0" windowWidth="28800" windowHeight="12225" xr2:uid="{BAA18276-1049-44E5-85E5-D4B56C99298A}"/>
  </bookViews>
  <sheets>
    <sheet name="TG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O19" i="1"/>
  <c r="L19" i="1"/>
  <c r="J19" i="1"/>
  <c r="H19" i="1"/>
  <c r="F19" i="1"/>
  <c r="R18" i="1"/>
  <c r="K18" i="1"/>
  <c r="M18" i="1" s="1"/>
  <c r="N18" i="1" s="1"/>
  <c r="R17" i="1"/>
  <c r="M17" i="1"/>
  <c r="N17" i="1" s="1"/>
  <c r="R16" i="1"/>
  <c r="M16" i="1"/>
  <c r="G16" i="1"/>
  <c r="I16" i="1" s="1"/>
  <c r="N16" i="1" s="1"/>
  <c r="R15" i="1"/>
  <c r="M15" i="1"/>
  <c r="I15" i="1"/>
  <c r="N15" i="1" s="1"/>
  <c r="R14" i="1"/>
  <c r="M14" i="1"/>
  <c r="I14" i="1"/>
  <c r="R13" i="1"/>
  <c r="M13" i="1"/>
  <c r="I13" i="1"/>
  <c r="R12" i="1"/>
  <c r="M12" i="1"/>
  <c r="N12" i="1" s="1"/>
  <c r="I12" i="1"/>
  <c r="R11" i="1"/>
  <c r="M11" i="1"/>
  <c r="I11" i="1"/>
  <c r="R10" i="1"/>
  <c r="M10" i="1"/>
  <c r="N10" i="1" s="1"/>
  <c r="I10" i="1"/>
  <c r="R9" i="1"/>
  <c r="I9" i="1"/>
  <c r="R8" i="1"/>
  <c r="M8" i="1"/>
  <c r="N8" i="1" s="1"/>
  <c r="I8" i="1"/>
  <c r="I19" i="1" l="1"/>
  <c r="G19" i="1"/>
  <c r="N11" i="1"/>
  <c r="N14" i="1"/>
  <c r="K19" i="1"/>
  <c r="R19" i="1"/>
  <c r="N13" i="1"/>
  <c r="M9" i="1"/>
  <c r="N9" i="1" s="1"/>
  <c r="N19" i="1" s="1"/>
  <c r="Q19" i="1"/>
  <c r="M19" i="1" l="1"/>
</calcChain>
</file>

<file path=xl/sharedStrings.xml><?xml version="1.0" encoding="utf-8"?>
<sst xmlns="http://schemas.openxmlformats.org/spreadsheetml/2006/main" count="44" uniqueCount="33">
  <si>
    <t>Subprogramul național de testare genetică</t>
  </si>
  <si>
    <t>ALOCARE LUNA AUGUST 2025</t>
  </si>
  <si>
    <t>NT.CRT.</t>
  </si>
  <si>
    <t xml:space="preserve">NR. CONTR </t>
  </si>
  <si>
    <t>TIP</t>
  </si>
  <si>
    <t>DENUMIRE FURNIZOR</t>
  </si>
  <si>
    <t>TRIM.I 2025</t>
  </si>
  <si>
    <t>SEM.I2025</t>
  </si>
  <si>
    <t>TRIM.III 2025</t>
  </si>
  <si>
    <t>PNO-0001</t>
  </si>
  <si>
    <t>TESTARE GENETICA</t>
  </si>
  <si>
    <t>PERSONAL GENETICS SRL</t>
  </si>
  <si>
    <t>PNO-0002</t>
  </si>
  <si>
    <t>ONCO TEAM DIAGNOSTIC SA</t>
  </si>
  <si>
    <t>PNO-0004</t>
  </si>
  <si>
    <t xml:space="preserve">CENTRUL MEDICAL UNIREA SRL </t>
  </si>
  <si>
    <t>PNO-0005</t>
  </si>
  <si>
    <t>GRAL MEDICAL SRL</t>
  </si>
  <si>
    <t>PNO-0006</t>
  </si>
  <si>
    <t>PATHOTEAM DIAGNOSTIC SRL</t>
  </si>
  <si>
    <t>PNO-0007</t>
  </si>
  <si>
    <t>GENEKOR MEDICAL SRL</t>
  </si>
  <si>
    <t>PNO-0008</t>
  </si>
  <si>
    <t>CLINICA SANTE SRL</t>
  </si>
  <si>
    <t>PNO-0009</t>
  </si>
  <si>
    <t>SANADOR SRL</t>
  </si>
  <si>
    <t>PNO-0010</t>
  </si>
  <si>
    <t>SPITALUL COLTEA</t>
  </si>
  <si>
    <t>PNO-0011</t>
  </si>
  <si>
    <t>INCD "VICTOR BABES"</t>
  </si>
  <si>
    <t>PNO-0012</t>
  </si>
  <si>
    <t>INST ONCOLOGIC.ALEX TRESTIOREANU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</si>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</sst>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0" fillId="0" borderId="1" xfId="0" applyBorder="1"/>
    <xf numFmtId="0" fontId="4" fillId="0" borderId="1" xfId="0" applyFont="1" applyBorder="1"/>
    <xf numFmtId="43" fontId="0" fillId="0" borderId="1" xfId="0" applyNumberFormat="1" applyBorder="1"/>
    <xf numFmtId="43" fontId="0" fillId="0" borderId="1" xfId="0" applyNumberFormat="1" applyFill="1" applyBorder="1"/>
    <xf numFmtId="0" fontId="0" fillId="0" borderId="2" xfId="0" applyBorder="1"/>
    <xf numFmtId="0" fontId="0" fillId="0" borderId="1" xfId="0" applyFont="1" applyBorder="1"/>
    <xf numFmtId="0" fontId="0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1" xfId="0" applyNumberFormat="1" applyFont="1" applyBorder="1"/>
    <xf numFmtId="43" fontId="0" fillId="0" borderId="0" xfId="0" applyNumberFormat="1"/>
    <xf numFmtId="0" fontId="0" fillId="0" borderId="0" xfId="0" applyBorder="1"/>
    <xf numFmtId="164" fontId="0" fillId="0" borderId="0" xfId="1" applyFont="1"/>
    <xf numFmtId="0" fontId="0" fillId="0" borderId="0" xfId="0" applyFill="1" applyBorder="1"/>
    <xf numFmtId="43" fontId="0" fillId="0" borderId="0" xfId="0" applyNumberForma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 wrapText="1"/>
    </xf>
  </cellXfs>
  <cellStyles count="2">
    <cellStyle name="Comma 16" xfId="1" xr:uid="{AC87D9B4-221E-499F-86F2-779254F58CE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NIE%202025/SUPLIMENTARE%20PNS/25.06.2025%20-%20VALORI%20CONTRACTE%20AHM%20SI%20TESTARE%20GENETICA%20DUPA%20SUPLIMENTARE%20LUNA%20MAI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MARTIE%202025/REGULARIZARE%20FEB/PNS/18.03.2025-%20%20valori%20contracte%20PNS%20dupa%20REGULARIZARE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AHM"/>
      <sheetName val="NECONS-SUPL"/>
      <sheetName val="SUPLIMENTARE MAI 2025 AHM "/>
      <sheetName val="TOTAL AHM"/>
      <sheetName val="REG TG"/>
      <sheetName val="NECONS -SUPL"/>
      <sheetName val="SUPLIMENTARE MAI 2025 - TG"/>
      <sheetName val="TOTAL TG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766548</v>
          </cell>
        </row>
        <row r="18">
          <cell r="H18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ONSUMAT HG FEB 2025"/>
      <sheetName val="REG FEB 2025"/>
      <sheetName val="NECONSUMAT PET CT FEB 2025"/>
      <sheetName val="TOTAL HG"/>
      <sheetName val="REG FEB  PET CT 2025"/>
      <sheetName val="TOTAL PET-CT"/>
      <sheetName val="NECONS TG FEB 2025"/>
      <sheetName val="REG TG IAN 2025"/>
      <sheetName val="TOTAL TG"/>
      <sheetName val="NECONSUMAT AHM  FEB 2025"/>
      <sheetName val="REG AHM FEB 2025"/>
      <sheetName val="TOTAL AH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98C39-422D-4A65-8AC9-C7B08FCEA125}">
  <dimension ref="B1:S30"/>
  <sheetViews>
    <sheetView tabSelected="1" workbookViewId="0">
      <selection activeCell="M12" sqref="M12"/>
    </sheetView>
  </sheetViews>
  <sheetFormatPr defaultRowHeight="15" x14ac:dyDescent="0.25"/>
  <cols>
    <col min="3" max="3" width="17.28515625" customWidth="1"/>
    <col min="4" max="4" width="17.7109375" customWidth="1"/>
    <col min="5" max="5" width="35.42578125" customWidth="1"/>
    <col min="6" max="8" width="16.42578125" customWidth="1"/>
    <col min="9" max="18" width="18.42578125" customWidth="1"/>
    <col min="19" max="19" width="12.28515625" bestFit="1" customWidth="1"/>
    <col min="20" max="20" width="17" bestFit="1" customWidth="1"/>
  </cols>
  <sheetData>
    <row r="1" spans="2:18" ht="18.75" x14ac:dyDescent="0.3">
      <c r="D1" s="1"/>
      <c r="E1" s="2"/>
    </row>
    <row r="2" spans="2:18" ht="15.75" x14ac:dyDescent="0.25">
      <c r="C2" s="3" t="s">
        <v>0</v>
      </c>
      <c r="D2" s="3"/>
      <c r="E2" s="3"/>
    </row>
    <row r="3" spans="2:18" ht="15.75" x14ac:dyDescent="0.25">
      <c r="D3" s="4"/>
      <c r="E3" s="4"/>
    </row>
    <row r="4" spans="2:18" s="5" customFormat="1" ht="15.75" x14ac:dyDescent="0.25">
      <c r="C4" s="6" t="s">
        <v>1</v>
      </c>
      <c r="D4" s="6"/>
      <c r="E4" s="6"/>
    </row>
    <row r="5" spans="2:18" s="5" customFormat="1" ht="15.75" x14ac:dyDescent="0.25">
      <c r="C5" s="7">
        <v>45898</v>
      </c>
      <c r="D5" s="7"/>
      <c r="E5" s="7"/>
    </row>
    <row r="6" spans="2:18" ht="15.75" x14ac:dyDescent="0.25">
      <c r="D6" s="4"/>
      <c r="E6" s="4"/>
    </row>
    <row r="7" spans="2:18" s="5" customFormat="1" x14ac:dyDescent="0.25">
      <c r="B7" s="24" t="s">
        <v>2</v>
      </c>
      <c r="C7" s="24" t="s">
        <v>3</v>
      </c>
      <c r="D7" s="25" t="s">
        <v>4</v>
      </c>
      <c r="E7" s="24" t="s">
        <v>5</v>
      </c>
      <c r="F7" s="26">
        <v>45658</v>
      </c>
      <c r="G7" s="26">
        <v>45689</v>
      </c>
      <c r="H7" s="26">
        <v>45717</v>
      </c>
      <c r="I7" s="26" t="s">
        <v>6</v>
      </c>
      <c r="J7" s="26">
        <v>45748</v>
      </c>
      <c r="K7" s="26">
        <v>45778</v>
      </c>
      <c r="L7" s="26">
        <v>45809</v>
      </c>
      <c r="M7" s="26" t="s">
        <v>6</v>
      </c>
      <c r="N7" s="26" t="s">
        <v>7</v>
      </c>
      <c r="O7" s="26">
        <v>45839</v>
      </c>
      <c r="P7" s="26">
        <v>45870</v>
      </c>
      <c r="Q7" s="26">
        <v>45901</v>
      </c>
      <c r="R7" s="26" t="s">
        <v>8</v>
      </c>
    </row>
    <row r="8" spans="2:18" x14ac:dyDescent="0.25">
      <c r="B8" s="8">
        <v>1</v>
      </c>
      <c r="C8" s="8" t="s">
        <v>9</v>
      </c>
      <c r="D8" s="8" t="s">
        <v>10</v>
      </c>
      <c r="E8" s="9" t="s">
        <v>11</v>
      </c>
      <c r="F8" s="10">
        <v>861772</v>
      </c>
      <c r="G8" s="10">
        <v>988110</v>
      </c>
      <c r="H8" s="10">
        <v>924080</v>
      </c>
      <c r="I8" s="10">
        <f>F8+G8+H8</f>
        <v>2773962</v>
      </c>
      <c r="J8" s="10">
        <v>905786</v>
      </c>
      <c r="K8" s="10">
        <v>766548</v>
      </c>
      <c r="L8" s="10">
        <v>727994</v>
      </c>
      <c r="M8" s="10">
        <f>J8+K8+L8</f>
        <v>2400328</v>
      </c>
      <c r="N8" s="10">
        <f>I8+M8</f>
        <v>5174290</v>
      </c>
      <c r="O8" s="11">
        <v>774340</v>
      </c>
      <c r="P8" s="10">
        <v>250494.18264927491</v>
      </c>
      <c r="Q8" s="10">
        <v>99248.114437355573</v>
      </c>
      <c r="R8" s="10">
        <f>Q8+P8+O8</f>
        <v>1124082.2970866305</v>
      </c>
    </row>
    <row r="9" spans="2:18" x14ac:dyDescent="0.25">
      <c r="B9" s="8">
        <v>2</v>
      </c>
      <c r="C9" s="8" t="s">
        <v>12</v>
      </c>
      <c r="D9" s="8" t="s">
        <v>10</v>
      </c>
      <c r="E9" s="9" t="s">
        <v>13</v>
      </c>
      <c r="F9" s="10">
        <v>1022828</v>
      </c>
      <c r="G9" s="10">
        <v>1194284</v>
      </c>
      <c r="H9" s="10">
        <v>1285056</v>
      </c>
      <c r="I9" s="10">
        <f t="shared" ref="I9:I16" si="0">F9+G9+H9</f>
        <v>3502168</v>
      </c>
      <c r="J9" s="10">
        <v>1105318</v>
      </c>
      <c r="K9" s="10">
        <v>1256658</v>
      </c>
      <c r="L9" s="10">
        <v>1075012</v>
      </c>
      <c r="M9" s="10">
        <f t="shared" ref="M9:M18" si="1">J9+K9+L9</f>
        <v>3436988</v>
      </c>
      <c r="N9" s="10">
        <f t="shared" ref="N9:N18" si="2">I9+M9</f>
        <v>6939156</v>
      </c>
      <c r="O9" s="11">
        <v>1153812</v>
      </c>
      <c r="P9" s="10">
        <v>332983.28220795741</v>
      </c>
      <c r="Q9" s="10">
        <v>135024.67193317733</v>
      </c>
      <c r="R9" s="10">
        <f t="shared" ref="R9:R18" si="3">Q9+P9+O9</f>
        <v>1621819.9541411349</v>
      </c>
    </row>
    <row r="10" spans="2:18" x14ac:dyDescent="0.25">
      <c r="B10" s="8">
        <v>3</v>
      </c>
      <c r="C10" s="8" t="s">
        <v>14</v>
      </c>
      <c r="D10" s="8" t="s">
        <v>10</v>
      </c>
      <c r="E10" s="9" t="s">
        <v>15</v>
      </c>
      <c r="F10" s="10">
        <v>135212</v>
      </c>
      <c r="G10" s="10">
        <v>265190</v>
      </c>
      <c r="H10" s="10">
        <v>139344</v>
      </c>
      <c r="I10" s="10">
        <f t="shared" si="0"/>
        <v>539746</v>
      </c>
      <c r="J10" s="10">
        <v>95688</v>
      </c>
      <c r="K10" s="10">
        <v>138668</v>
      </c>
      <c r="L10" s="10">
        <v>95128</v>
      </c>
      <c r="M10" s="10">
        <f t="shared" si="1"/>
        <v>329484</v>
      </c>
      <c r="N10" s="10">
        <f t="shared" si="2"/>
        <v>869230</v>
      </c>
      <c r="O10" s="11">
        <v>110560</v>
      </c>
      <c r="P10" s="10">
        <v>49950.988828270012</v>
      </c>
      <c r="Q10" s="10">
        <v>16347.009318881257</v>
      </c>
      <c r="R10" s="10">
        <f t="shared" si="3"/>
        <v>176857.99814715126</v>
      </c>
    </row>
    <row r="11" spans="2:18" x14ac:dyDescent="0.25">
      <c r="B11" s="8">
        <v>4</v>
      </c>
      <c r="C11" s="8" t="s">
        <v>16</v>
      </c>
      <c r="D11" s="8" t="s">
        <v>10</v>
      </c>
      <c r="E11" s="9" t="s">
        <v>17</v>
      </c>
      <c r="F11" s="10">
        <v>611238</v>
      </c>
      <c r="G11" s="10">
        <v>807536</v>
      </c>
      <c r="H11" s="10">
        <v>770010</v>
      </c>
      <c r="I11" s="10">
        <f t="shared" si="0"/>
        <v>2188784</v>
      </c>
      <c r="J11" s="10">
        <v>608142</v>
      </c>
      <c r="K11" s="10">
        <v>580896</v>
      </c>
      <c r="L11" s="10">
        <v>713912</v>
      </c>
      <c r="M11" s="10">
        <f t="shared" si="1"/>
        <v>1902950</v>
      </c>
      <c r="N11" s="10">
        <f t="shared" si="2"/>
        <v>4091734</v>
      </c>
      <c r="O11" s="11">
        <v>693158</v>
      </c>
      <c r="P11" s="10">
        <v>196346.50341365638</v>
      </c>
      <c r="Q11" s="10">
        <v>79832.080459935663</v>
      </c>
      <c r="R11" s="10">
        <f t="shared" si="3"/>
        <v>969336.58387359208</v>
      </c>
    </row>
    <row r="12" spans="2:18" x14ac:dyDescent="0.25">
      <c r="B12" s="12">
        <v>5</v>
      </c>
      <c r="C12" s="8" t="s">
        <v>18</v>
      </c>
      <c r="D12" s="8" t="s">
        <v>10</v>
      </c>
      <c r="E12" s="9" t="s">
        <v>19</v>
      </c>
      <c r="F12" s="10">
        <v>281800</v>
      </c>
      <c r="G12" s="10">
        <v>302734</v>
      </c>
      <c r="H12" s="10">
        <v>326122</v>
      </c>
      <c r="I12" s="10">
        <f t="shared" si="0"/>
        <v>910656</v>
      </c>
      <c r="J12" s="10">
        <v>382226</v>
      </c>
      <c r="K12" s="10">
        <v>543450</v>
      </c>
      <c r="L12" s="10">
        <v>342436</v>
      </c>
      <c r="M12" s="10">
        <f t="shared" si="1"/>
        <v>1268112</v>
      </c>
      <c r="N12" s="10">
        <f t="shared" si="2"/>
        <v>2178768</v>
      </c>
      <c r="O12" s="11">
        <v>421978</v>
      </c>
      <c r="P12" s="10">
        <v>104550.6571418292</v>
      </c>
      <c r="Q12" s="10">
        <v>43391.358452365457</v>
      </c>
      <c r="R12" s="10">
        <f t="shared" si="3"/>
        <v>569920.01559419464</v>
      </c>
    </row>
    <row r="13" spans="2:18" x14ac:dyDescent="0.25">
      <c r="B13" s="12">
        <v>6</v>
      </c>
      <c r="C13" s="8" t="s">
        <v>20</v>
      </c>
      <c r="D13" s="8" t="s">
        <v>10</v>
      </c>
      <c r="E13" s="13" t="s">
        <v>21</v>
      </c>
      <c r="F13" s="10">
        <v>316618</v>
      </c>
      <c r="G13" s="10">
        <v>943532</v>
      </c>
      <c r="H13" s="10">
        <v>978640</v>
      </c>
      <c r="I13" s="10">
        <f t="shared" si="0"/>
        <v>2238790</v>
      </c>
      <c r="J13" s="10">
        <v>820818</v>
      </c>
      <c r="K13" s="10">
        <v>919914</v>
      </c>
      <c r="L13" s="10">
        <v>780790</v>
      </c>
      <c r="M13" s="10">
        <f t="shared" si="1"/>
        <v>2521522</v>
      </c>
      <c r="N13" s="10">
        <f t="shared" si="2"/>
        <v>4760312</v>
      </c>
      <c r="O13" s="11">
        <v>856072</v>
      </c>
      <c r="P13" s="10">
        <v>228428.97811980679</v>
      </c>
      <c r="Q13" s="10">
        <v>93704.856741154334</v>
      </c>
      <c r="R13" s="10">
        <f t="shared" si="3"/>
        <v>1178205.8348609612</v>
      </c>
    </row>
    <row r="14" spans="2:18" x14ac:dyDescent="0.25">
      <c r="B14" s="12">
        <v>7</v>
      </c>
      <c r="C14" s="8" t="s">
        <v>22</v>
      </c>
      <c r="D14" s="8" t="s">
        <v>10</v>
      </c>
      <c r="E14" s="14" t="s">
        <v>23</v>
      </c>
      <c r="F14" s="10"/>
      <c r="G14" s="10">
        <v>39738</v>
      </c>
      <c r="H14" s="10">
        <v>63250</v>
      </c>
      <c r="I14" s="10">
        <f t="shared" si="0"/>
        <v>102988</v>
      </c>
      <c r="J14" s="10">
        <v>126116</v>
      </c>
      <c r="K14" s="10">
        <v>150104</v>
      </c>
      <c r="L14" s="10">
        <v>112336</v>
      </c>
      <c r="M14" s="10">
        <f t="shared" si="1"/>
        <v>388556</v>
      </c>
      <c r="N14" s="10">
        <f t="shared" si="2"/>
        <v>491544</v>
      </c>
      <c r="O14" s="11">
        <v>145194</v>
      </c>
      <c r="P14" s="10">
        <v>47174.594279081844</v>
      </c>
      <c r="Q14" s="10">
        <v>18591.058833474697</v>
      </c>
      <c r="R14" s="10">
        <f t="shared" si="3"/>
        <v>210959.65311255655</v>
      </c>
    </row>
    <row r="15" spans="2:18" x14ac:dyDescent="0.25">
      <c r="B15" s="12">
        <v>8</v>
      </c>
      <c r="C15" s="8" t="s">
        <v>24</v>
      </c>
      <c r="D15" s="8" t="s">
        <v>10</v>
      </c>
      <c r="E15" s="13" t="s">
        <v>25</v>
      </c>
      <c r="F15" s="10"/>
      <c r="G15" s="10"/>
      <c r="H15" s="10">
        <v>60282</v>
      </c>
      <c r="I15" s="10">
        <f t="shared" si="0"/>
        <v>60282</v>
      </c>
      <c r="J15" s="10">
        <v>91689.995015625027</v>
      </c>
      <c r="K15" s="10">
        <v>118910</v>
      </c>
      <c r="L15" s="10">
        <v>74328</v>
      </c>
      <c r="M15" s="10">
        <f t="shared" si="1"/>
        <v>284927.99501562503</v>
      </c>
      <c r="N15" s="10">
        <f t="shared" si="2"/>
        <v>345209.99501562503</v>
      </c>
      <c r="O15" s="11">
        <v>127682</v>
      </c>
      <c r="P15" s="10">
        <v>49352.587406103979</v>
      </c>
      <c r="Q15" s="10">
        <v>13807.190557520846</v>
      </c>
      <c r="R15" s="10">
        <f t="shared" si="3"/>
        <v>190841.77796362483</v>
      </c>
    </row>
    <row r="16" spans="2:18" x14ac:dyDescent="0.25">
      <c r="B16" s="12">
        <v>9</v>
      </c>
      <c r="C16" s="8" t="s">
        <v>26</v>
      </c>
      <c r="D16" s="8" t="s">
        <v>10</v>
      </c>
      <c r="E16" s="13" t="s">
        <v>27</v>
      </c>
      <c r="F16" s="10"/>
      <c r="G16" s="10">
        <f>'[2]NECONS TG FEB 2025'!F14</f>
        <v>0</v>
      </c>
      <c r="H16" s="10">
        <v>13810</v>
      </c>
      <c r="I16" s="10">
        <f t="shared" si="0"/>
        <v>13810</v>
      </c>
      <c r="J16" s="10">
        <v>22150</v>
      </c>
      <c r="K16" s="10">
        <v>12080</v>
      </c>
      <c r="L16" s="10">
        <v>15540</v>
      </c>
      <c r="M16" s="10">
        <f t="shared" si="1"/>
        <v>49770</v>
      </c>
      <c r="N16" s="10">
        <f t="shared" si="2"/>
        <v>63580</v>
      </c>
      <c r="O16" s="11">
        <v>12950</v>
      </c>
      <c r="P16" s="10">
        <v>6101.9170293280422</v>
      </c>
      <c r="Q16" s="10">
        <v>2234.4727855504439</v>
      </c>
      <c r="R16" s="10">
        <f t="shared" si="3"/>
        <v>21286.389814878487</v>
      </c>
    </row>
    <row r="17" spans="2:19" x14ac:dyDescent="0.25">
      <c r="B17" s="12">
        <v>10</v>
      </c>
      <c r="C17" s="8" t="s">
        <v>28</v>
      </c>
      <c r="D17" s="8" t="s">
        <v>10</v>
      </c>
      <c r="E17" s="13" t="s">
        <v>29</v>
      </c>
      <c r="F17" s="10"/>
      <c r="G17" s="10"/>
      <c r="H17" s="10"/>
      <c r="I17" s="10"/>
      <c r="J17" s="10">
        <v>0</v>
      </c>
      <c r="K17" s="10">
        <v>9930</v>
      </c>
      <c r="L17" s="10">
        <v>11480</v>
      </c>
      <c r="M17" s="10">
        <f t="shared" si="1"/>
        <v>21410</v>
      </c>
      <c r="N17" s="10">
        <f t="shared" si="2"/>
        <v>21410</v>
      </c>
      <c r="O17" s="11">
        <v>9280</v>
      </c>
      <c r="P17" s="10">
        <v>5282.1495029391335</v>
      </c>
      <c r="Q17" s="10">
        <v>1194.7553428031383</v>
      </c>
      <c r="R17" s="10">
        <f t="shared" si="3"/>
        <v>15756.904845742272</v>
      </c>
    </row>
    <row r="18" spans="2:19" x14ac:dyDescent="0.25">
      <c r="B18" s="12">
        <v>11</v>
      </c>
      <c r="C18" s="8" t="s">
        <v>30</v>
      </c>
      <c r="D18" s="8" t="s">
        <v>10</v>
      </c>
      <c r="E18" s="13" t="s">
        <v>31</v>
      </c>
      <c r="F18" s="10"/>
      <c r="G18" s="10"/>
      <c r="H18" s="10"/>
      <c r="I18" s="10"/>
      <c r="J18" s="10"/>
      <c r="K18" s="10">
        <f>'[1]SUPLIMENTARE MAI 2025 - TG'!H18</f>
        <v>0</v>
      </c>
      <c r="L18" s="10">
        <v>13340</v>
      </c>
      <c r="M18" s="10">
        <f t="shared" si="1"/>
        <v>13340</v>
      </c>
      <c r="N18" s="10">
        <f t="shared" si="2"/>
        <v>13340</v>
      </c>
      <c r="O18" s="11">
        <v>22160</v>
      </c>
      <c r="P18" s="10">
        <v>1919.5840742359333</v>
      </c>
      <c r="Q18" s="10">
        <v>2073.0114696730893</v>
      </c>
      <c r="R18" s="10">
        <f t="shared" si="3"/>
        <v>26152.595543909021</v>
      </c>
    </row>
    <row r="19" spans="2:19" x14ac:dyDescent="0.25">
      <c r="B19" s="15" t="s">
        <v>32</v>
      </c>
      <c r="C19" s="16"/>
      <c r="D19" s="16"/>
      <c r="E19" s="17"/>
      <c r="F19" s="18">
        <f>SUM(F8:F13)</f>
        <v>3229468</v>
      </c>
      <c r="G19" s="18">
        <f>SUM(G8:G16)</f>
        <v>4541124</v>
      </c>
      <c r="H19" s="18">
        <f>SUM(H8:H16)</f>
        <v>4560594</v>
      </c>
      <c r="I19" s="18">
        <f>SUM(I8:I16)</f>
        <v>12331186</v>
      </c>
      <c r="J19" s="18">
        <f>SUM(J8:J17)</f>
        <v>4157933.9950156249</v>
      </c>
      <c r="K19" s="18">
        <f>SUM(K8:K17)</f>
        <v>4497158</v>
      </c>
      <c r="L19" s="18">
        <f t="shared" ref="L19:R19" si="4">SUM(L8:L18)</f>
        <v>3962296</v>
      </c>
      <c r="M19" s="18">
        <f t="shared" si="4"/>
        <v>12617387.995015625</v>
      </c>
      <c r="N19" s="18">
        <f t="shared" si="4"/>
        <v>24948573.995015625</v>
      </c>
      <c r="O19" s="18">
        <f t="shared" si="4"/>
        <v>4327186</v>
      </c>
      <c r="P19" s="18">
        <f t="shared" si="4"/>
        <v>1272585.4246524835</v>
      </c>
      <c r="Q19" s="18">
        <f t="shared" si="4"/>
        <v>505448.58033189183</v>
      </c>
      <c r="R19" s="18">
        <f t="shared" si="4"/>
        <v>6105220.004984377</v>
      </c>
    </row>
    <row r="21" spans="2:19" x14ac:dyDescent="0.25">
      <c r="D21" s="22"/>
      <c r="E21" s="23"/>
      <c r="M21" s="21"/>
      <c r="N21" s="19"/>
      <c r="O21" s="19"/>
      <c r="P21" s="19"/>
      <c r="Q21" s="19"/>
      <c r="R21" s="19"/>
    </row>
    <row r="22" spans="2:19" x14ac:dyDescent="0.25">
      <c r="D22" s="20"/>
      <c r="E22" s="23"/>
      <c r="G22" s="19"/>
    </row>
    <row r="23" spans="2:19" x14ac:dyDescent="0.25">
      <c r="E23" s="19"/>
      <c r="H23" s="19"/>
      <c r="M23" s="19"/>
      <c r="N23" s="19"/>
      <c r="O23" s="19"/>
      <c r="P23" s="19"/>
      <c r="Q23" s="19"/>
      <c r="R23" s="19"/>
    </row>
    <row r="25" spans="2:19" x14ac:dyDescent="0.25">
      <c r="E25" s="21"/>
      <c r="N25" s="19"/>
      <c r="O25" s="19"/>
      <c r="P25" s="19"/>
      <c r="Q25" s="19"/>
      <c r="R25" s="19"/>
    </row>
    <row r="27" spans="2:19" x14ac:dyDescent="0.25">
      <c r="N27" s="19"/>
      <c r="O27" s="19"/>
      <c r="P27" s="19"/>
      <c r="Q27" s="19"/>
      <c r="R27" s="19"/>
    </row>
    <row r="30" spans="2:19" x14ac:dyDescent="0.25">
      <c r="N30" s="19"/>
      <c r="O30" s="19"/>
      <c r="P30" s="19"/>
      <c r="Q30" s="19"/>
      <c r="R30" s="19"/>
      <c r="S30" s="19"/>
    </row>
  </sheetData>
  <mergeCells count="5">
    <mergeCell ref="D1:E1"/>
    <mergeCell ref="C2:E2"/>
    <mergeCell ref="C4:E4"/>
    <mergeCell ref="C5:E5"/>
    <mergeCell ref="B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2025-08-29T06:22:18Z</dcterms:created>
  <dcterms:modified xsi:type="dcterms:W3CDTF">2025-08-29T06:23:52Z</dcterms:modified>
</cp:coreProperties>
</file>